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Documents\Documents\PROFESIONAL\AEPEV\AEPEV\2017\Juntas y Comisiones\"/>
    </mc:Choice>
  </mc:AlternateContent>
  <bookViews>
    <workbookView xWindow="93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G51" i="1" l="1"/>
  <c r="G48" i="1"/>
  <c r="G45" i="1"/>
  <c r="G41" i="1"/>
  <c r="G35" i="1"/>
  <c r="G26" i="1"/>
  <c r="G23" i="1"/>
  <c r="G30" i="1"/>
  <c r="G20" i="1"/>
  <c r="F13" i="1"/>
  <c r="C51" i="1"/>
  <c r="E48" i="1"/>
  <c r="C48" i="1"/>
  <c r="E26" i="1"/>
  <c r="C26" i="1"/>
  <c r="C23" i="1"/>
  <c r="B51" i="1"/>
  <c r="G52" i="1" l="1"/>
  <c r="E51" i="1"/>
  <c r="B52" i="1"/>
  <c r="C45" i="1"/>
  <c r="E45" i="1" s="1"/>
  <c r="C41" i="1"/>
  <c r="C35" i="1"/>
  <c r="E30" i="1"/>
  <c r="E23" i="1"/>
  <c r="C20" i="1"/>
  <c r="B13" i="1"/>
  <c r="C13" i="1"/>
  <c r="E20" i="1" l="1"/>
  <c r="C52" i="1"/>
  <c r="E52" i="1" s="1"/>
  <c r="E13" i="1"/>
  <c r="C54" i="1" l="1"/>
</calcChain>
</file>

<file path=xl/sharedStrings.xml><?xml version="1.0" encoding="utf-8"?>
<sst xmlns="http://schemas.openxmlformats.org/spreadsheetml/2006/main" count="61" uniqueCount="53">
  <si>
    <t>PRESUPUESTO</t>
  </si>
  <si>
    <t>REAL</t>
  </si>
  <si>
    <t>Resultado</t>
  </si>
  <si>
    <t xml:space="preserve">Por cuota de asociados </t>
  </si>
  <si>
    <t>Ingresos por socios protectores</t>
  </si>
  <si>
    <t>Otros Ingresos</t>
  </si>
  <si>
    <t>TOTAL INGRESOS HASTA 10/09/16</t>
  </si>
  <si>
    <t>GASTOS DESDE EL 10/09/2015 HASTA 10/09/16</t>
  </si>
  <si>
    <t>Empleados</t>
  </si>
  <si>
    <t>Nómina trabajadores Katerina, Walter y Sandra</t>
  </si>
  <si>
    <t>Cuota Seguridad Social trabajadores</t>
  </si>
  <si>
    <r>
      <rPr>
        <sz val="10"/>
        <color indexed="8"/>
        <rFont val="Arial"/>
        <family val="2"/>
      </rPr>
      <t>IRPF trabajadores</t>
    </r>
  </si>
  <si>
    <t>Subtotal</t>
  </si>
  <si>
    <t>Cuotas Fape</t>
  </si>
  <si>
    <t>Cuotas FAPE</t>
  </si>
  <si>
    <t>Cuotas FIJEV</t>
  </si>
  <si>
    <t>Pagos a FIJEV</t>
  </si>
  <si>
    <t>Mantenimiento WEB</t>
  </si>
  <si>
    <t>Página Web hosting</t>
  </si>
  <si>
    <t>Free Lance Mantenimiento Web</t>
  </si>
  <si>
    <t>LEGAL ASOCIACIÓN</t>
  </si>
  <si>
    <r>
      <rPr>
        <sz val="10"/>
        <color indexed="8"/>
        <rFont val="Arial"/>
        <family val="2"/>
      </rPr>
      <t>Lluch Consulting (Ley de Protección de Datos)</t>
    </r>
  </si>
  <si>
    <t>Gastos de Asesoria Gestoría</t>
  </si>
  <si>
    <t>GASTOS BANCARIOS</t>
  </si>
  <si>
    <t>Mantenimiento línea abierta Caixa</t>
  </si>
  <si>
    <t>Comisiones transferencias, domiciliaciones, devoluciones y extracto de cuentas</t>
  </si>
  <si>
    <t>Papeleria y Material de Oficina</t>
  </si>
  <si>
    <t>Material de oficina, sellos, envíos carnés, tarjetas de visita miembros Directiva…</t>
  </si>
  <si>
    <t>Otros Gastos</t>
  </si>
  <si>
    <t>Gastos y Placa Homenaje Presidenta de Honor</t>
  </si>
  <si>
    <t>Firmado</t>
  </si>
  <si>
    <t>José Luis Martínez Díaz</t>
  </si>
  <si>
    <t>Tesorero AEPEV</t>
  </si>
  <si>
    <t>Pendiente cobrar</t>
  </si>
  <si>
    <t>Saldo de partida</t>
  </si>
  <si>
    <t>Saldo Banco</t>
  </si>
  <si>
    <t>Saldo Final</t>
  </si>
  <si>
    <t>Resultado del ejercicio (ingresos-gastos)</t>
  </si>
  <si>
    <t>Ingresos</t>
  </si>
  <si>
    <t>Gastos</t>
  </si>
  <si>
    <t xml:space="preserve">INGRESOS DESDE EL 10/09/2016 HASTA 10/06/17 </t>
  </si>
  <si>
    <t>TOTAL GASTOS</t>
  </si>
  <si>
    <t>SALDO AL 10/09/16 Banco</t>
  </si>
  <si>
    <t>SALDO AL 07/06/2017</t>
  </si>
  <si>
    <t xml:space="preserve">Registro Marca </t>
  </si>
  <si>
    <t>Gastos representacion presidente</t>
  </si>
  <si>
    <t>PRESUPUESTO 2018</t>
  </si>
  <si>
    <t>ACTIVIDADES EVENTOS</t>
  </si>
  <si>
    <t>Premios Tácito</t>
  </si>
  <si>
    <t>Organización actos en Regiones</t>
  </si>
  <si>
    <t>Otras actividades</t>
  </si>
  <si>
    <t>MEMORIA ECONÓMICA AEPEV 10/09/2016-7/06/17</t>
  </si>
  <si>
    <t xml:space="preserve">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</si>
</sst>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1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 applyFont="1" applyAlignment="1">
      <alignment vertical="top" wrapText="1"/>
    </xf>
    <xf numFmtId="0" fontId="0" fillId="0" borderId="0" xfId="0" applyNumberFormat="1"/>
    <xf numFmtId="0" fontId="2" fillId="2" borderId="1" xfId="0" applyNumberFormat="1" applyFont="1" applyFill="1" applyBorder="1" applyAlignment="1"/>
    <xf numFmtId="14" fontId="4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8" fillId="4" borderId="1" xfId="0" applyNumberFormat="1" applyFont="1" applyFill="1" applyBorder="1" applyAlignment="1"/>
    <xf numFmtId="0" fontId="8" fillId="5" borderId="1" xfId="0" applyNumberFormat="1" applyFont="1" applyFill="1" applyBorder="1" applyAlignment="1"/>
    <xf numFmtId="0" fontId="9" fillId="5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/>
    </xf>
    <xf numFmtId="0" fontId="4" fillId="7" borderId="1" xfId="0" applyNumberFormat="1" applyFont="1" applyFill="1" applyBorder="1" applyAlignment="1"/>
    <xf numFmtId="0" fontId="4" fillId="8" borderId="1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/>
    <xf numFmtId="0" fontId="2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5" xfId="0" applyNumberFormat="1" applyFont="1" applyFill="1" applyBorder="1" applyAlignment="1"/>
    <xf numFmtId="0" fontId="1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3" fillId="2" borderId="9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2" fillId="6" borderId="6" xfId="0" applyNumberFormat="1" applyFont="1" applyFill="1" applyBorder="1" applyAlignment="1"/>
    <xf numFmtId="0" fontId="2" fillId="6" borderId="7" xfId="0" applyNumberFormat="1" applyFont="1" applyFill="1" applyBorder="1" applyAlignment="1"/>
    <xf numFmtId="0" fontId="3" fillId="6" borderId="6" xfId="0" applyNumberFormat="1" applyFont="1" applyFill="1" applyBorder="1" applyAlignment="1"/>
    <xf numFmtId="0" fontId="10" fillId="6" borderId="6" xfId="0" applyNumberFormat="1" applyFont="1" applyFill="1" applyBorder="1" applyAlignment="1"/>
    <xf numFmtId="0" fontId="8" fillId="6" borderId="6" xfId="0" applyNumberFormat="1" applyFont="1" applyFill="1" applyBorder="1" applyAlignment="1"/>
    <xf numFmtId="0" fontId="8" fillId="6" borderId="7" xfId="0" applyNumberFormat="1" applyFont="1" applyFill="1" applyBorder="1" applyAlignment="1"/>
    <xf numFmtId="0" fontId="9" fillId="6" borderId="6" xfId="0" applyNumberFormat="1" applyFont="1" applyFill="1" applyBorder="1" applyAlignment="1"/>
    <xf numFmtId="0" fontId="6" fillId="6" borderId="6" xfId="0" applyNumberFormat="1" applyFont="1" applyFill="1" applyBorder="1" applyAlignment="1"/>
    <xf numFmtId="0" fontId="2" fillId="6" borderId="8" xfId="0" applyNumberFormat="1" applyFont="1" applyFill="1" applyBorder="1" applyAlignment="1"/>
    <xf numFmtId="0" fontId="10" fillId="6" borderId="10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/>
    <xf numFmtId="0" fontId="4" fillId="2" borderId="6" xfId="0" applyNumberFormat="1" applyFont="1" applyFill="1" applyBorder="1" applyAlignment="1"/>
    <xf numFmtId="0" fontId="4" fillId="3" borderId="8" xfId="0" applyNumberFormat="1" applyFont="1" applyFill="1" applyBorder="1" applyAlignment="1"/>
    <xf numFmtId="0" fontId="4" fillId="3" borderId="9" xfId="0" applyNumberFormat="1" applyFont="1" applyFill="1" applyBorder="1" applyAlignment="1"/>
    <xf numFmtId="0" fontId="3" fillId="3" borderId="9" xfId="0" applyNumberFormat="1" applyFont="1" applyFill="1" applyBorder="1" applyAlignment="1"/>
    <xf numFmtId="0" fontId="5" fillId="3" borderId="10" xfId="0" applyNumberFormat="1" applyFont="1" applyFill="1" applyBorder="1" applyAlignment="1"/>
    <xf numFmtId="0" fontId="2" fillId="2" borderId="14" xfId="0" applyNumberFormat="1" applyFont="1" applyFill="1" applyBorder="1" applyAlignment="1"/>
    <xf numFmtId="0" fontId="2" fillId="2" borderId="15" xfId="0" applyNumberFormat="1" applyFont="1" applyFill="1" applyBorder="1" applyAlignment="1"/>
    <xf numFmtId="0" fontId="3" fillId="0" borderId="6" xfId="0" applyNumberFormat="1" applyFont="1" applyFill="1" applyBorder="1" applyAlignment="1"/>
    <xf numFmtId="0" fontId="2" fillId="2" borderId="6" xfId="0" applyNumberFormat="1" applyFont="1" applyFill="1" applyBorder="1" applyAlignment="1"/>
    <xf numFmtId="0" fontId="8" fillId="4" borderId="6" xfId="0" applyNumberFormat="1" applyFont="1" applyFill="1" applyBorder="1" applyAlignment="1">
      <alignment horizontal="right"/>
    </xf>
    <xf numFmtId="0" fontId="8" fillId="4" borderId="7" xfId="0" applyNumberFormat="1" applyFont="1" applyFill="1" applyBorder="1" applyAlignment="1"/>
    <xf numFmtId="0" fontId="3" fillId="2" borderId="6" xfId="0" applyNumberFormat="1" applyFont="1" applyFill="1" applyBorder="1" applyAlignment="1"/>
    <xf numFmtId="0" fontId="8" fillId="5" borderId="6" xfId="0" applyNumberFormat="1" applyFont="1" applyFill="1" applyBorder="1" applyAlignment="1">
      <alignment horizontal="right"/>
    </xf>
    <xf numFmtId="0" fontId="9" fillId="5" borderId="6" xfId="0" applyNumberFormat="1" applyFont="1" applyFill="1" applyBorder="1" applyAlignment="1">
      <alignment horizontal="right"/>
    </xf>
    <xf numFmtId="0" fontId="6" fillId="2" borderId="7" xfId="0" applyNumberFormat="1" applyFont="1" applyFill="1" applyBorder="1" applyAlignment="1"/>
    <xf numFmtId="0" fontId="2" fillId="3" borderId="8" xfId="0" applyNumberFormat="1" applyFont="1" applyFill="1" applyBorder="1" applyAlignment="1"/>
    <xf numFmtId="0" fontId="2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0" fontId="8" fillId="3" borderId="6" xfId="0" applyNumberFormat="1" applyFont="1" applyFill="1" applyBorder="1" applyAlignment="1"/>
    <xf numFmtId="0" fontId="8" fillId="3" borderId="7" xfId="0" applyNumberFormat="1" applyFont="1" applyFill="1" applyBorder="1" applyAlignment="1"/>
    <xf numFmtId="0" fontId="11" fillId="6" borderId="7" xfId="0" applyNumberFormat="1" applyFont="1" applyFill="1" applyBorder="1" applyAlignment="1"/>
    <xf numFmtId="0" fontId="2" fillId="6" borderId="3" xfId="0" applyNumberFormat="1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19" zoomScaleNormal="100" workbookViewId="0">
      <selection activeCell="E41" sqref="E41"/>
    </sheetView>
  </sheetViews>
  <sheetFormatPr baseColWidth="10" defaultRowHeight="15" x14ac:dyDescent="0.25"/>
  <cols>
    <col min="1" max="1" width="58.85546875" style="2" customWidth="1"/>
    <col min="2" max="2" width="16.28515625" style="2" customWidth="1"/>
    <col min="3" max="3" width="13.85546875" style="2" customWidth="1"/>
    <col min="4" max="4" width="2.5703125" style="2" customWidth="1"/>
    <col min="5" max="5" width="11.42578125" style="2"/>
    <col min="6" max="6" width="9.7109375" style="2" customWidth="1"/>
    <col min="7" max="7" width="9.28515625" style="2" customWidth="1"/>
    <col min="8" max="16384" width="11.42578125" style="2"/>
  </cols>
  <sheetData>
    <row r="1" spans="1:7" ht="18" x14ac:dyDescent="0.25">
      <c r="A1" s="17" t="s">
        <v>51</v>
      </c>
      <c r="B1" s="18"/>
      <c r="C1" s="19"/>
      <c r="D1" s="19"/>
      <c r="E1" s="19"/>
      <c r="F1" s="19"/>
      <c r="G1" s="20"/>
    </row>
    <row r="2" spans="1:7" ht="18" x14ac:dyDescent="0.25">
      <c r="A2" s="21"/>
      <c r="B2" s="4">
        <v>42623</v>
      </c>
      <c r="C2" s="4">
        <v>42893</v>
      </c>
      <c r="D2" s="3"/>
      <c r="E2" s="3"/>
      <c r="F2" s="3"/>
      <c r="G2" s="22"/>
    </row>
    <row r="3" spans="1:7" ht="18" x14ac:dyDescent="0.25">
      <c r="A3" s="21" t="s">
        <v>35</v>
      </c>
      <c r="B3" s="5">
        <v>5120.3500000000004</v>
      </c>
      <c r="C3" s="5">
        <v>7367.37</v>
      </c>
      <c r="D3" s="3"/>
      <c r="E3" s="3"/>
      <c r="F3" s="3"/>
      <c r="G3" s="22"/>
    </row>
    <row r="4" spans="1:7" ht="18" x14ac:dyDescent="0.25">
      <c r="A4" s="21" t="s">
        <v>33</v>
      </c>
      <c r="B4" s="5"/>
      <c r="C4" s="6"/>
      <c r="D4" s="3"/>
      <c r="E4" s="3"/>
      <c r="F4" s="3"/>
      <c r="G4" s="22"/>
    </row>
    <row r="5" spans="1:7" ht="18" x14ac:dyDescent="0.25">
      <c r="A5" s="21" t="s">
        <v>34</v>
      </c>
      <c r="B5" s="5"/>
      <c r="C5" s="6"/>
      <c r="D5" s="3"/>
      <c r="E5" s="3"/>
      <c r="F5" s="3"/>
      <c r="G5" s="22"/>
    </row>
    <row r="6" spans="1:7" ht="18.75" thickBot="1" x14ac:dyDescent="0.3">
      <c r="A6" s="23" t="s">
        <v>36</v>
      </c>
      <c r="B6" s="24"/>
      <c r="C6" s="25"/>
      <c r="D6" s="26"/>
      <c r="E6" s="26"/>
      <c r="F6" s="26"/>
      <c r="G6" s="27"/>
    </row>
    <row r="7" spans="1:7" ht="18" x14ac:dyDescent="0.25">
      <c r="A7" s="15"/>
      <c r="B7" s="15"/>
      <c r="C7" s="16"/>
      <c r="D7" s="16"/>
      <c r="E7" s="28"/>
      <c r="F7" s="66" t="s">
        <v>46</v>
      </c>
      <c r="G7" s="67"/>
    </row>
    <row r="8" spans="1:7" ht="15.75" thickBot="1" x14ac:dyDescent="0.3">
      <c r="A8" s="39"/>
      <c r="B8" s="39"/>
      <c r="C8" s="39"/>
      <c r="D8" s="39"/>
      <c r="E8" s="40"/>
      <c r="F8" s="29" t="s">
        <v>38</v>
      </c>
      <c r="G8" s="30" t="s">
        <v>39</v>
      </c>
    </row>
    <row r="9" spans="1:7" ht="15.75" x14ac:dyDescent="0.25">
      <c r="A9" s="41" t="s">
        <v>40</v>
      </c>
      <c r="B9" s="42" t="s">
        <v>0</v>
      </c>
      <c r="C9" s="43" t="s">
        <v>1</v>
      </c>
      <c r="D9" s="19"/>
      <c r="E9" s="44" t="s">
        <v>2</v>
      </c>
      <c r="F9" s="31"/>
      <c r="G9" s="30"/>
    </row>
    <row r="10" spans="1:7" x14ac:dyDescent="0.25">
      <c r="A10" s="45" t="s">
        <v>3</v>
      </c>
      <c r="B10" s="3">
        <v>9500</v>
      </c>
      <c r="C10" s="3">
        <v>9663</v>
      </c>
      <c r="D10" s="3"/>
      <c r="E10" s="22"/>
      <c r="F10" s="29">
        <v>10000</v>
      </c>
      <c r="G10" s="30"/>
    </row>
    <row r="11" spans="1:7" ht="15.75" x14ac:dyDescent="0.25">
      <c r="A11" s="45" t="s">
        <v>4</v>
      </c>
      <c r="B11" s="3">
        <v>1500</v>
      </c>
      <c r="C11" s="3">
        <v>1000</v>
      </c>
      <c r="D11" s="5"/>
      <c r="E11" s="22"/>
      <c r="F11" s="29">
        <v>2000</v>
      </c>
      <c r="G11" s="30"/>
    </row>
    <row r="12" spans="1:7" ht="15.75" x14ac:dyDescent="0.25">
      <c r="A12" s="45" t="s">
        <v>5</v>
      </c>
      <c r="B12" s="3"/>
      <c r="C12" s="3">
        <v>643</v>
      </c>
      <c r="D12" s="5"/>
      <c r="E12" s="22"/>
      <c r="F12" s="29">
        <v>2000</v>
      </c>
      <c r="G12" s="30"/>
    </row>
    <row r="13" spans="1:7" ht="16.5" thickBot="1" x14ac:dyDescent="0.3">
      <c r="A13" s="46" t="s">
        <v>6</v>
      </c>
      <c r="B13" s="47">
        <f>SUM(B10:B12)</f>
        <v>11000</v>
      </c>
      <c r="C13" s="47">
        <f>SUM(C10:C12)</f>
        <v>11306</v>
      </c>
      <c r="D13" s="48"/>
      <c r="E13" s="49">
        <f>C13-B13</f>
        <v>306</v>
      </c>
      <c r="F13" s="32">
        <f>SUM(F10:F12)</f>
        <v>14000</v>
      </c>
      <c r="G13" s="30"/>
    </row>
    <row r="14" spans="1:7" ht="15.75" thickBot="1" x14ac:dyDescent="0.3">
      <c r="A14" s="50"/>
      <c r="B14" s="50"/>
      <c r="C14" s="50"/>
      <c r="D14" s="50"/>
      <c r="E14" s="51"/>
      <c r="F14" s="29"/>
      <c r="G14" s="30"/>
    </row>
    <row r="15" spans="1:7" ht="15.75" x14ac:dyDescent="0.25">
      <c r="A15" s="41" t="s">
        <v>7</v>
      </c>
      <c r="B15" s="42"/>
      <c r="C15" s="19"/>
      <c r="D15" s="19"/>
      <c r="E15" s="20"/>
      <c r="F15" s="29"/>
      <c r="G15" s="30"/>
    </row>
    <row r="16" spans="1:7" ht="15.75" x14ac:dyDescent="0.25">
      <c r="A16" s="52" t="s">
        <v>8</v>
      </c>
      <c r="B16" s="8">
        <v>3500</v>
      </c>
      <c r="C16" s="3"/>
      <c r="D16" s="3"/>
      <c r="E16" s="22"/>
      <c r="F16" s="29"/>
      <c r="G16" s="30">
        <v>4800</v>
      </c>
    </row>
    <row r="17" spans="1:7" x14ac:dyDescent="0.25">
      <c r="A17" s="53" t="s">
        <v>9</v>
      </c>
      <c r="B17" s="3"/>
      <c r="C17" s="3">
        <v>1800</v>
      </c>
      <c r="D17" s="3"/>
      <c r="E17" s="22"/>
      <c r="F17" s="29"/>
      <c r="G17" s="30"/>
    </row>
    <row r="18" spans="1:7" x14ac:dyDescent="0.25">
      <c r="A18" s="53" t="s">
        <v>10</v>
      </c>
      <c r="B18" s="3"/>
      <c r="C18" s="3">
        <v>458</v>
      </c>
      <c r="D18" s="3"/>
      <c r="E18" s="22"/>
      <c r="F18" s="29"/>
      <c r="G18" s="30"/>
    </row>
    <row r="19" spans="1:7" x14ac:dyDescent="0.25">
      <c r="A19" s="53" t="s">
        <v>11</v>
      </c>
      <c r="B19" s="3"/>
      <c r="C19" s="3">
        <v>65</v>
      </c>
      <c r="D19" s="3"/>
      <c r="E19" s="22"/>
      <c r="F19" s="29"/>
      <c r="G19" s="30"/>
    </row>
    <row r="20" spans="1:7" x14ac:dyDescent="0.25">
      <c r="A20" s="54" t="s">
        <v>12</v>
      </c>
      <c r="B20" s="9">
        <v>3500</v>
      </c>
      <c r="C20" s="9">
        <f>SUM(C17:C19)</f>
        <v>2323</v>
      </c>
      <c r="D20" s="9"/>
      <c r="E20" s="55">
        <f>B20-C20</f>
        <v>1177</v>
      </c>
      <c r="F20" s="63"/>
      <c r="G20" s="64">
        <f>SUM(G16:G19)</f>
        <v>4800</v>
      </c>
    </row>
    <row r="21" spans="1:7" ht="15.75" x14ac:dyDescent="0.25">
      <c r="A21" s="56" t="s">
        <v>13</v>
      </c>
      <c r="B21" s="3">
        <v>1000</v>
      </c>
      <c r="C21" s="3"/>
      <c r="D21" s="3"/>
      <c r="E21" s="22"/>
      <c r="F21" s="29"/>
      <c r="G21" s="30"/>
    </row>
    <row r="22" spans="1:7" x14ac:dyDescent="0.25">
      <c r="A22" s="53" t="s">
        <v>14</v>
      </c>
      <c r="B22" s="3"/>
      <c r="C22" s="3">
        <v>1346.5</v>
      </c>
      <c r="D22" s="3"/>
      <c r="E22" s="22"/>
      <c r="F22" s="29"/>
      <c r="G22" s="30">
        <v>1500</v>
      </c>
    </row>
    <row r="23" spans="1:7" x14ac:dyDescent="0.25">
      <c r="A23" s="54" t="s">
        <v>12</v>
      </c>
      <c r="B23" s="9">
        <v>1000</v>
      </c>
      <c r="C23" s="9">
        <f>SUM(C22)</f>
        <v>1346.5</v>
      </c>
      <c r="D23" s="9"/>
      <c r="E23" s="55">
        <f>B23-C23</f>
        <v>-346.5</v>
      </c>
      <c r="F23" s="33"/>
      <c r="G23" s="34">
        <f>SUM(G22)</f>
        <v>1500</v>
      </c>
    </row>
    <row r="24" spans="1:7" ht="15.75" x14ac:dyDescent="0.25">
      <c r="A24" s="56" t="s">
        <v>15</v>
      </c>
      <c r="B24" s="3">
        <v>3000</v>
      </c>
      <c r="C24" s="3"/>
      <c r="D24" s="3"/>
      <c r="E24" s="22"/>
      <c r="F24" s="29"/>
      <c r="G24" s="30"/>
    </row>
    <row r="25" spans="1:7" x14ac:dyDescent="0.25">
      <c r="A25" s="53" t="s">
        <v>16</v>
      </c>
      <c r="B25" s="3"/>
      <c r="C25" s="3">
        <v>2914</v>
      </c>
      <c r="D25" s="3"/>
      <c r="E25" s="22"/>
      <c r="F25" s="29"/>
      <c r="G25" s="30">
        <v>3000</v>
      </c>
    </row>
    <row r="26" spans="1:7" x14ac:dyDescent="0.25">
      <c r="A26" s="54" t="s">
        <v>12</v>
      </c>
      <c r="B26" s="9">
        <v>3000</v>
      </c>
      <c r="C26" s="9">
        <f>SUM(C25)</f>
        <v>2914</v>
      </c>
      <c r="D26" s="9"/>
      <c r="E26" s="55">
        <f>B26-C26</f>
        <v>86</v>
      </c>
      <c r="F26" s="33"/>
      <c r="G26" s="34">
        <f>SUM(G25)</f>
        <v>3000</v>
      </c>
    </row>
    <row r="27" spans="1:7" ht="15.75" x14ac:dyDescent="0.25">
      <c r="A27" s="56" t="s">
        <v>17</v>
      </c>
      <c r="B27" s="3">
        <v>300</v>
      </c>
      <c r="C27" s="3"/>
      <c r="D27" s="3"/>
      <c r="E27" s="22"/>
      <c r="F27" s="29"/>
      <c r="G27" s="30"/>
    </row>
    <row r="28" spans="1:7" x14ac:dyDescent="0.25">
      <c r="A28" s="53" t="s">
        <v>18</v>
      </c>
      <c r="B28" s="3"/>
      <c r="C28" s="3"/>
      <c r="D28" s="3"/>
      <c r="E28" s="22"/>
      <c r="F28" s="29"/>
      <c r="G28" s="30">
        <v>150</v>
      </c>
    </row>
    <row r="29" spans="1:7" x14ac:dyDescent="0.25">
      <c r="A29" s="53" t="s">
        <v>19</v>
      </c>
      <c r="B29" s="3"/>
      <c r="C29" s="3"/>
      <c r="D29" s="3"/>
      <c r="E29" s="22"/>
      <c r="F29" s="29"/>
      <c r="G29" s="30">
        <v>450</v>
      </c>
    </row>
    <row r="30" spans="1:7" x14ac:dyDescent="0.25">
      <c r="A30" s="54" t="s">
        <v>12</v>
      </c>
      <c r="B30" s="9">
        <v>300</v>
      </c>
      <c r="C30" s="9"/>
      <c r="D30" s="9"/>
      <c r="E30" s="55">
        <f>B30-C30</f>
        <v>300</v>
      </c>
      <c r="F30" s="33"/>
      <c r="G30" s="34">
        <f>SUM(G28:G29)</f>
        <v>600</v>
      </c>
    </row>
    <row r="31" spans="1:7" ht="15.75" x14ac:dyDescent="0.25">
      <c r="A31" s="56" t="s">
        <v>47</v>
      </c>
      <c r="B31" s="3">
        <v>1200</v>
      </c>
      <c r="C31" s="3"/>
      <c r="D31" s="3"/>
      <c r="E31" s="22"/>
      <c r="F31" s="29"/>
      <c r="G31" s="30"/>
    </row>
    <row r="32" spans="1:7" x14ac:dyDescent="0.25">
      <c r="A32" s="53" t="s">
        <v>48</v>
      </c>
      <c r="B32" s="3"/>
      <c r="C32" s="3">
        <v>325</v>
      </c>
      <c r="D32" s="3"/>
      <c r="E32" s="22"/>
      <c r="F32" s="29"/>
      <c r="G32" s="30">
        <v>500</v>
      </c>
    </row>
    <row r="33" spans="1:7" x14ac:dyDescent="0.25">
      <c r="A33" s="53" t="s">
        <v>49</v>
      </c>
      <c r="B33" s="3"/>
      <c r="C33" s="3"/>
      <c r="D33" s="3"/>
      <c r="E33" s="22"/>
      <c r="F33" s="29"/>
      <c r="G33" s="30">
        <v>1000</v>
      </c>
    </row>
    <row r="34" spans="1:7" ht="15.75" x14ac:dyDescent="0.25">
      <c r="A34" s="53" t="s">
        <v>50</v>
      </c>
      <c r="B34" s="3"/>
      <c r="C34" s="3"/>
      <c r="D34" s="5"/>
      <c r="E34" s="22"/>
      <c r="F34" s="29"/>
      <c r="G34" s="30">
        <v>300</v>
      </c>
    </row>
    <row r="35" spans="1:7" x14ac:dyDescent="0.25">
      <c r="A35" s="57" t="s">
        <v>12</v>
      </c>
      <c r="B35" s="10">
        <v>1200</v>
      </c>
      <c r="C35" s="10">
        <f>SUM(C32:C34)</f>
        <v>325</v>
      </c>
      <c r="D35" s="10"/>
      <c r="E35" s="55">
        <f>B35-C35</f>
        <v>875</v>
      </c>
      <c r="F35" s="33"/>
      <c r="G35" s="34">
        <f>SUM(G32:G34)</f>
        <v>1800</v>
      </c>
    </row>
    <row r="36" spans="1:7" ht="15.75" x14ac:dyDescent="0.25">
      <c r="A36" s="56" t="s">
        <v>20</v>
      </c>
      <c r="B36" s="3">
        <v>1000</v>
      </c>
      <c r="C36" s="3"/>
      <c r="D36" s="3"/>
      <c r="E36" s="22"/>
      <c r="F36" s="29"/>
      <c r="G36" s="30"/>
    </row>
    <row r="37" spans="1:7" x14ac:dyDescent="0.25">
      <c r="A37" s="53" t="s">
        <v>21</v>
      </c>
      <c r="B37" s="3"/>
      <c r="C37" s="3">
        <v>302.5</v>
      </c>
      <c r="D37" s="3"/>
      <c r="E37" s="22"/>
      <c r="F37" s="29"/>
      <c r="G37" s="30">
        <v>310</v>
      </c>
    </row>
    <row r="38" spans="1:7" x14ac:dyDescent="0.25">
      <c r="A38" s="53" t="s">
        <v>22</v>
      </c>
      <c r="B38" s="3"/>
      <c r="C38" s="3">
        <v>600</v>
      </c>
      <c r="D38" s="3"/>
      <c r="E38" s="22"/>
      <c r="F38" s="29"/>
      <c r="G38" s="30">
        <v>600</v>
      </c>
    </row>
    <row r="39" spans="1:7" x14ac:dyDescent="0.25">
      <c r="A39" s="53" t="s">
        <v>45</v>
      </c>
      <c r="B39" s="3"/>
      <c r="C39" s="3">
        <v>88.4</v>
      </c>
      <c r="D39" s="3"/>
      <c r="E39" s="22"/>
      <c r="F39" s="29"/>
      <c r="G39" s="30">
        <v>90</v>
      </c>
    </row>
    <row r="40" spans="1:7" x14ac:dyDescent="0.25">
      <c r="A40" s="53" t="s">
        <v>44</v>
      </c>
      <c r="B40" s="3"/>
      <c r="C40" s="3">
        <v>686.5</v>
      </c>
      <c r="D40" s="3"/>
      <c r="E40" s="22"/>
      <c r="F40" s="29"/>
      <c r="G40" s="30"/>
    </row>
    <row r="41" spans="1:7" x14ac:dyDescent="0.25">
      <c r="A41" s="54" t="s">
        <v>12</v>
      </c>
      <c r="B41" s="9">
        <v>1000</v>
      </c>
      <c r="C41" s="9">
        <f>SUM(C36:C40)</f>
        <v>1677.4</v>
      </c>
      <c r="D41" s="9"/>
      <c r="E41" s="55" t="s">
        <v>52</v>
      </c>
      <c r="F41" s="33"/>
      <c r="G41" s="34">
        <f>SUM(G37:G40)</f>
        <v>1000</v>
      </c>
    </row>
    <row r="42" spans="1:7" ht="15.75" x14ac:dyDescent="0.25">
      <c r="A42" s="56" t="s">
        <v>23</v>
      </c>
      <c r="B42" s="3">
        <v>400</v>
      </c>
      <c r="C42" s="3"/>
      <c r="D42" s="3"/>
      <c r="E42" s="22"/>
      <c r="F42" s="29"/>
      <c r="G42" s="30"/>
    </row>
    <row r="43" spans="1:7" x14ac:dyDescent="0.25">
      <c r="A43" s="53" t="s">
        <v>24</v>
      </c>
      <c r="B43" s="3"/>
      <c r="C43" s="3">
        <v>103</v>
      </c>
      <c r="D43" s="3"/>
      <c r="E43" s="22"/>
      <c r="F43" s="29"/>
      <c r="G43" s="30">
        <v>150</v>
      </c>
    </row>
    <row r="44" spans="1:7" x14ac:dyDescent="0.25">
      <c r="A44" s="53" t="s">
        <v>25</v>
      </c>
      <c r="B44" s="3"/>
      <c r="C44" s="3">
        <v>85</v>
      </c>
      <c r="D44" s="3"/>
      <c r="E44" s="22"/>
      <c r="F44" s="29"/>
      <c r="G44" s="30">
        <v>150</v>
      </c>
    </row>
    <row r="45" spans="1:7" x14ac:dyDescent="0.25">
      <c r="A45" s="58" t="s">
        <v>12</v>
      </c>
      <c r="B45" s="11">
        <v>400</v>
      </c>
      <c r="C45" s="11">
        <f>SUM(C43:C44)</f>
        <v>188</v>
      </c>
      <c r="D45" s="11"/>
      <c r="E45" s="55">
        <f>B45-C45</f>
        <v>212</v>
      </c>
      <c r="F45" s="35"/>
      <c r="G45" s="34">
        <f>SUM(G43:G44)</f>
        <v>300</v>
      </c>
    </row>
    <row r="46" spans="1:7" ht="15.75" x14ac:dyDescent="0.25">
      <c r="A46" s="56" t="s">
        <v>26</v>
      </c>
      <c r="B46" s="3">
        <v>300</v>
      </c>
      <c r="C46" s="3"/>
      <c r="D46" s="3"/>
      <c r="E46" s="22"/>
      <c r="F46" s="29"/>
      <c r="G46" s="30"/>
    </row>
    <row r="47" spans="1:7" x14ac:dyDescent="0.25">
      <c r="A47" s="53" t="s">
        <v>27</v>
      </c>
      <c r="B47" s="3"/>
      <c r="C47" s="8">
        <v>312</v>
      </c>
      <c r="D47" s="3"/>
      <c r="E47" s="22"/>
      <c r="F47" s="29"/>
      <c r="G47" s="30">
        <v>300</v>
      </c>
    </row>
    <row r="48" spans="1:7" x14ac:dyDescent="0.25">
      <c r="A48" s="54" t="s">
        <v>12</v>
      </c>
      <c r="B48" s="9">
        <v>300</v>
      </c>
      <c r="C48" s="9">
        <f>SUM(C47)</f>
        <v>312</v>
      </c>
      <c r="D48" s="9"/>
      <c r="E48" s="55">
        <f>B48-C48</f>
        <v>-12</v>
      </c>
      <c r="F48" s="33"/>
      <c r="G48" s="34">
        <f>SUM(G47)</f>
        <v>300</v>
      </c>
    </row>
    <row r="49" spans="1:7" ht="15.75" x14ac:dyDescent="0.25">
      <c r="A49" s="56" t="s">
        <v>28</v>
      </c>
      <c r="B49" s="3">
        <v>300</v>
      </c>
      <c r="C49" s="3"/>
      <c r="D49" s="3"/>
      <c r="E49" s="22"/>
      <c r="F49" s="29"/>
      <c r="G49" s="30"/>
    </row>
    <row r="50" spans="1:7" x14ac:dyDescent="0.25">
      <c r="A50" s="53" t="s">
        <v>29</v>
      </c>
      <c r="B50" s="3"/>
      <c r="C50" s="12"/>
      <c r="D50" s="3"/>
      <c r="E50" s="59"/>
      <c r="F50" s="36"/>
      <c r="G50" s="65">
        <v>700</v>
      </c>
    </row>
    <row r="51" spans="1:7" x14ac:dyDescent="0.25">
      <c r="A51" s="54" t="s">
        <v>12</v>
      </c>
      <c r="B51" s="9">
        <f>B50+B49</f>
        <v>300</v>
      </c>
      <c r="C51" s="9">
        <f>82-8.92</f>
        <v>73.08</v>
      </c>
      <c r="D51" s="9"/>
      <c r="E51" s="55">
        <f>B51-C51</f>
        <v>226.92000000000002</v>
      </c>
      <c r="F51" s="33"/>
      <c r="G51" s="34">
        <f>SUM(G50)</f>
        <v>700</v>
      </c>
    </row>
    <row r="52" spans="1:7" ht="15.75" thickBot="1" x14ac:dyDescent="0.3">
      <c r="A52" s="60" t="s">
        <v>41</v>
      </c>
      <c r="B52" s="47">
        <f>B51+B48+B45+B41+B35+B30+B26+B23+B20</f>
        <v>11000</v>
      </c>
      <c r="C52" s="47">
        <f>C51+C48+C45+C41+C35+C30+C26+C23+C20</f>
        <v>9158.98</v>
      </c>
      <c r="D52" s="61"/>
      <c r="E52" s="62">
        <f>C52-B52</f>
        <v>-1841.0200000000004</v>
      </c>
      <c r="F52" s="37"/>
      <c r="G52" s="38">
        <f>G51+G48+G45+G41+G35+G30+G26+G23+G20</f>
        <v>14000</v>
      </c>
    </row>
    <row r="53" spans="1:7" x14ac:dyDescent="0.25">
      <c r="A53" s="16"/>
      <c r="B53" s="16"/>
      <c r="C53" s="16"/>
      <c r="D53" s="16"/>
      <c r="E53" s="16"/>
      <c r="F53" s="16"/>
      <c r="G53" s="16"/>
    </row>
    <row r="54" spans="1:7" ht="15.75" x14ac:dyDescent="0.25">
      <c r="A54" s="7" t="s">
        <v>37</v>
      </c>
      <c r="B54" s="7"/>
      <c r="C54" s="13">
        <f>C13-C52</f>
        <v>2147.0200000000004</v>
      </c>
      <c r="D54" s="5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ht="15.75" x14ac:dyDescent="0.25">
      <c r="A56" s="7" t="s">
        <v>42</v>
      </c>
      <c r="B56" s="7"/>
      <c r="C56" s="7">
        <v>5120.3500000000004</v>
      </c>
      <c r="D56" s="5"/>
      <c r="E56" s="3"/>
      <c r="F56" s="3"/>
      <c r="G56" s="3"/>
    </row>
    <row r="57" spans="1:7" ht="15.75" x14ac:dyDescent="0.25">
      <c r="A57" s="7"/>
      <c r="B57" s="7"/>
      <c r="C57" s="7"/>
      <c r="D57" s="5"/>
      <c r="E57" s="3"/>
      <c r="F57" s="3"/>
      <c r="G57" s="3"/>
    </row>
    <row r="58" spans="1:7" ht="15.75" x14ac:dyDescent="0.25">
      <c r="A58" s="7"/>
      <c r="B58" s="7"/>
      <c r="C58" s="7"/>
      <c r="D58" s="5"/>
      <c r="E58" s="3"/>
      <c r="F58" s="3"/>
      <c r="G58" s="3"/>
    </row>
    <row r="59" spans="1:7" ht="15.75" x14ac:dyDescent="0.25">
      <c r="A59" s="7" t="s">
        <v>43</v>
      </c>
      <c r="B59" s="7"/>
      <c r="C59" s="14">
        <v>7367.37</v>
      </c>
      <c r="D59" s="5"/>
      <c r="E59" s="3"/>
      <c r="F59" s="3"/>
      <c r="G59" s="3"/>
    </row>
    <row r="60" spans="1:7" x14ac:dyDescent="0.25">
      <c r="A60" s="3" t="s">
        <v>30</v>
      </c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 t="s">
        <v>31</v>
      </c>
      <c r="B62" s="3"/>
      <c r="C62" s="3"/>
      <c r="D62" s="3"/>
      <c r="E62" s="3"/>
      <c r="F62" s="3"/>
      <c r="G62" s="3"/>
    </row>
    <row r="63" spans="1:7" x14ac:dyDescent="0.25">
      <c r="A63" s="3" t="s">
        <v>32</v>
      </c>
      <c r="B63" s="3"/>
      <c r="C63" s="3"/>
      <c r="D63" s="3"/>
      <c r="E63" s="3"/>
      <c r="F63" s="3"/>
      <c r="G63" s="3"/>
    </row>
    <row r="64" spans="1:7" x14ac:dyDescent="0.25">
      <c r="A64" s="1"/>
      <c r="B64" s="1"/>
      <c r="C64" s="1"/>
      <c r="D64" s="1"/>
      <c r="E64" s="1"/>
      <c r="F64" s="1"/>
      <c r="G64" s="1"/>
    </row>
  </sheetData>
  <mergeCells count="1">
    <mergeCell ref="F7:G7"/>
  </mergeCells>
  <pageMargins left="0" right="0" top="0" bottom="0" header="0" footer="0"/>
  <pageSetup paperSize="9"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2017-06-08T10:43:06Z</cp:lastPrinted>
  <dcterms:created xsi:type="dcterms:W3CDTF">2016-09-12T17:13:54Z</dcterms:created>
  <dcterms:modified xsi:type="dcterms:W3CDTF">2017-07-24T00:28:23Z</dcterms:modified>
</cp:coreProperties>
</file>